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0" yWindow="0" windowWidth="11025" windowHeight="1003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<sst xmlns="http://schemas.openxmlformats.org/spreadsheetml/2006/main" count="221" uniqueCount="111">
  <si>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</si>
  <si>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</si>
  <si>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</si>
  <si>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</si>
  <si>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</si>
  <si>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</si>
  <si>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</si>
  <si>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</si>
  <si>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</si>
  <si>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</si>
  <si>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</si>
  <si>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</si>
  <si>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</si>
  <si>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</si>
  <si>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</si>
  <si>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</si>
  <si>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</si>
  <si>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</si>
  <si>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</si>
  <si>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</si>
  <si>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</si>
  <si>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</si>
  <si>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</si>
  <si>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</si>
  <si>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</si>
  <si>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</si>
  <si>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</si>
  <si>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</si>
  <si>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</si>
  <si>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</si>
  <si>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</si>
  <si>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</si>
  <si>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</si>
  <si>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</si>
  <si>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</si>
  <si>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</si>
  <si>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</si>
  <si>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</si>
  <si>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</si>
  <si>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</si>
  <si>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</si>
  <si>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</si>
  <si>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</si>
  <si>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</si>
  <si>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</si>
  <si>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</si>
  <si>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</si>
  <si>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</si>
  <si>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</si>
  <si>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</si>
  <si>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</si>
  <si>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</si>
  <si>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</si>
  <si>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</si>
  <si>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</si>
  <si>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</si>
  <si>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</si>
  <si>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</si>
  <si>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</si>
  <si>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</si>
  <si>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</si>
  <si>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</si>
  <si>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</si>
  <si>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</si>
  <si>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</si>
  <si>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</si>
  <si>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</si>
  <si>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</si>
  <si>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</si>
  <si>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</si>
  <si>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</si>
  <si>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</si>
  <si>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</si>
  <si>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</si>
  <si>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</si>
  <si>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</si>
  <si>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</si>
  <si>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</si>
  <si>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</si>
  <si>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</si>
  <si>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</si>
  <si>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</si>
  <si>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</si>
  <si>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</si>
  <si>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</si>
  <si>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</si>
  <si>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</si>
  <si>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</si>
  <si>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</si>
  <si>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</si>
  <si>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</si>
  <si>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</si>
  <si>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</si>
  <si>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</si>
  <si>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</si>
  <si>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</si>
  <si>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</si>
  <si>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</si>
  <si>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</si>
  <si>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</si>
  <si>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</si>
  <si>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</si>
  <si>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</si>
  <si>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</si>
  <si>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</si>
  <si>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</si>
  <si>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</si>
  <si>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</si>
  <si>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【③管渠改善率】
　昭和60年施工時から32年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</si>
  <si>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①収益的収支比率】
　経常利益が赤字で収益的収支比率も100%を割り込み、さらに年々悪化している傾向にあるため、引き続き経営改善を図っていく必要がある。
【④企業債残高対事業規模比率】
　当該値は平均値と比較して、起債償還のピークが過ぎたことにより低くなっている。
　状況を把握・予測することにより、現世代と将来世代の負担割合の適切性を検証し、将来世代への負担が高まる場合は、今後の起債割合や使用料の見直しを要する必要がある。
【⑤経費回収率】
　平均値近くで推移しているが、100%を割り込んでいる。使用料以外の収入で経費が賄われているため、引き続き経営改善を図っていく必要がある。
【⑥汚水処理原価】
　当該値は平均値と比較して低い状態で推移している。引き続き汚水処理原価を抑えていくことが必要である。
【⑦施設利用率】
　適切な施設規模で利用されているが、今年度の当該値は平均値に比べ低い。今後、施設の耐用年数等を踏まえ、適切な施設の維持管理が必要である。
【⑧水洗化率】
　区域内の住民の水洗化に対する意識が高く、施設の設置当初からの加入者が多かったことと、区域内に新築される住居が増えていることにより、当該値は平均値に比べ高くなっている。</t>
    <rPh sb="207" eb="209">
      <t>ヒツヨウ</t>
    </rPh>
    <phoneticPr fontId="4"/>
  </si>
  <si>
    <t>　経常利益が赤字で収益的収支比率も100%を割り込んでおり、経営規模に比べて起債の規模が大きいことによる利払い負担が損益計算書上の収益圧迫要因となっているため、今後も必要経費の見直しが必要である。
　施設利用率、施設効率が高いが経費回収率が低いため、現状では適切な水準の料金収入に結びついていない。
　現状では施設の老朽化が進んだ場合、その更新のための投資を使用料だけでは賄うことができない。
　そのため、運営体制のあり方や使用料等の見直しを要する可能性がある。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</si>
</sst>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566464"/>
        <c:axId val="7559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75566464"/>
        <c:axId val="75597312"/>
      </c:lineChart>
      <c:dateAx>
        <c:axId val="75566464"/>
        <c:scaling>
          <c:orientation val="minMax"/>
        </c:scaling>
        <c:delete val="1"/>
        <c:axPos val="b"/>
        <c:numFmt formatCode="ge" sourceLinked="1"/>
        <c:majorTickMark val="none"/>
        <c:minorTickMark val="none"/>
        <c:tickLblPos val="none"/>
        <c:crossAx val="75597312"/>
        <c:crosses val="autoZero"/>
        <c:auto val="1"/>
        <c:lblOffset val="100"/>
        <c:baseTimeUnit val="years"/>
      </c:dateAx>
      <c:valAx>
        <c:axId val="7559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5664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60.67</c:v>
                </c:pt>
                <c:pt idx="1">
                  <c:v>62.82</c:v>
                </c:pt>
                <c:pt idx="2">
                  <c:v>59.45</c:v>
                </c:pt>
                <c:pt idx="3">
                  <c:v>58.09</c:v>
                </c:pt>
                <c:pt idx="4">
                  <c:v>46.88</c:v>
                </c:pt>
              </c:numCache>
            </c:numRef>
          </c:val>
        </c:ser>
        <c:dLbls>
          <c:showLegendKey val="0"/>
          <c:showVal val="0"/>
          <c:showCatName val="0"/>
          <c:showSerName val="0"/>
          <c:showPercent val="0"/>
          <c:showBubbleSize val="0"/>
        </c:dLbls>
        <c:gapWidth val="150"/>
        <c:axId val="84320256"/>
        <c:axId val="8432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84320256"/>
        <c:axId val="84322176"/>
      </c:lineChart>
      <c:dateAx>
        <c:axId val="84320256"/>
        <c:scaling>
          <c:orientation val="minMax"/>
        </c:scaling>
        <c:delete val="1"/>
        <c:axPos val="b"/>
        <c:numFmt formatCode="ge" sourceLinked="1"/>
        <c:majorTickMark val="none"/>
        <c:minorTickMark val="none"/>
        <c:tickLblPos val="none"/>
        <c:crossAx val="84322176"/>
        <c:crosses val="autoZero"/>
        <c:auto val="1"/>
        <c:lblOffset val="100"/>
        <c:baseTimeUnit val="years"/>
      </c:dateAx>
      <c:valAx>
        <c:axId val="8432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2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92.55</c:v>
                </c:pt>
                <c:pt idx="1">
                  <c:v>93.21</c:v>
                </c:pt>
                <c:pt idx="2">
                  <c:v>93.54</c:v>
                </c:pt>
                <c:pt idx="3">
                  <c:v>94.78</c:v>
                </c:pt>
                <c:pt idx="4">
                  <c:v>93.25</c:v>
                </c:pt>
              </c:numCache>
            </c:numRef>
          </c:val>
        </c:ser>
        <c:dLbls>
          <c:showLegendKey val="0"/>
          <c:showVal val="0"/>
          <c:showCatName val="0"/>
          <c:showSerName val="0"/>
          <c:showPercent val="0"/>
          <c:showBubbleSize val="0"/>
        </c:dLbls>
        <c:gapWidth val="150"/>
        <c:axId val="93072768"/>
        <c:axId val="9309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93072768"/>
        <c:axId val="93091328"/>
      </c:lineChart>
      <c:dateAx>
        <c:axId val="93072768"/>
        <c:scaling>
          <c:orientation val="minMax"/>
        </c:scaling>
        <c:delete val="1"/>
        <c:axPos val="b"/>
        <c:numFmt formatCode="ge" sourceLinked="1"/>
        <c:majorTickMark val="none"/>
        <c:minorTickMark val="none"/>
        <c:tickLblPos val="none"/>
        <c:crossAx val="93091328"/>
        <c:crosses val="autoZero"/>
        <c:auto val="1"/>
        <c:lblOffset val="100"/>
        <c:baseTimeUnit val="years"/>
      </c:dateAx>
      <c:valAx>
        <c:axId val="9309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07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62.55</c:v>
                </c:pt>
                <c:pt idx="1">
                  <c:v>71.42</c:v>
                </c:pt>
                <c:pt idx="2">
                  <c:v>61.17</c:v>
                </c:pt>
                <c:pt idx="3">
                  <c:v>58.79</c:v>
                </c:pt>
                <c:pt idx="4">
                  <c:v>57.33</c:v>
                </c:pt>
              </c:numCache>
            </c:numRef>
          </c:val>
        </c:ser>
        <c:dLbls>
          <c:showLegendKey val="0"/>
          <c:showVal val="0"/>
          <c:showCatName val="0"/>
          <c:showSerName val="0"/>
          <c:showPercent val="0"/>
          <c:showBubbleSize val="0"/>
        </c:dLbls>
        <c:gapWidth val="150"/>
        <c:axId val="75615232"/>
        <c:axId val="7562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615232"/>
        <c:axId val="75621504"/>
      </c:lineChart>
      <c:dateAx>
        <c:axId val="75615232"/>
        <c:scaling>
          <c:orientation val="minMax"/>
        </c:scaling>
        <c:delete val="1"/>
        <c:axPos val="b"/>
        <c:numFmt formatCode="ge" sourceLinked="1"/>
        <c:majorTickMark val="none"/>
        <c:minorTickMark val="none"/>
        <c:tickLblPos val="none"/>
        <c:crossAx val="75621504"/>
        <c:crosses val="autoZero"/>
        <c:auto val="1"/>
        <c:lblOffset val="100"/>
        <c:baseTimeUnit val="years"/>
      </c:dateAx>
      <c:valAx>
        <c:axId val="756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61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680448"/>
        <c:axId val="8268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680448"/>
        <c:axId val="82682624"/>
      </c:lineChart>
      <c:dateAx>
        <c:axId val="82680448"/>
        <c:scaling>
          <c:orientation val="minMax"/>
        </c:scaling>
        <c:delete val="1"/>
        <c:axPos val="b"/>
        <c:numFmt formatCode="ge" sourceLinked="1"/>
        <c:majorTickMark val="none"/>
        <c:minorTickMark val="none"/>
        <c:tickLblPos val="none"/>
        <c:crossAx val="82682624"/>
        <c:crosses val="autoZero"/>
        <c:auto val="1"/>
        <c:lblOffset val="100"/>
        <c:baseTimeUnit val="years"/>
      </c:dateAx>
      <c:valAx>
        <c:axId val="8268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68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716928"/>
        <c:axId val="8272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716928"/>
        <c:axId val="82723200"/>
      </c:lineChart>
      <c:dateAx>
        <c:axId val="82716928"/>
        <c:scaling>
          <c:orientation val="minMax"/>
        </c:scaling>
        <c:delete val="1"/>
        <c:axPos val="b"/>
        <c:numFmt formatCode="ge" sourceLinked="1"/>
        <c:majorTickMark val="none"/>
        <c:minorTickMark val="none"/>
        <c:tickLblPos val="none"/>
        <c:crossAx val="82723200"/>
        <c:crosses val="autoZero"/>
        <c:auto val="1"/>
        <c:lblOffset val="100"/>
        <c:baseTimeUnit val="years"/>
      </c:dateAx>
      <c:valAx>
        <c:axId val="8272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1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749696"/>
        <c:axId val="8276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749696"/>
        <c:axId val="82764160"/>
      </c:lineChart>
      <c:dateAx>
        <c:axId val="82749696"/>
        <c:scaling>
          <c:orientation val="minMax"/>
        </c:scaling>
        <c:delete val="1"/>
        <c:axPos val="b"/>
        <c:numFmt formatCode="ge" sourceLinked="1"/>
        <c:majorTickMark val="none"/>
        <c:minorTickMark val="none"/>
        <c:tickLblPos val="none"/>
        <c:crossAx val="82764160"/>
        <c:crosses val="autoZero"/>
        <c:auto val="1"/>
        <c:lblOffset val="100"/>
        <c:baseTimeUnit val="years"/>
      </c:dateAx>
      <c:valAx>
        <c:axId val="8276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4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842944"/>
        <c:axId val="8384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842944"/>
        <c:axId val="83845120"/>
      </c:lineChart>
      <c:dateAx>
        <c:axId val="83842944"/>
        <c:scaling>
          <c:orientation val="minMax"/>
        </c:scaling>
        <c:delete val="1"/>
        <c:axPos val="b"/>
        <c:numFmt formatCode="ge" sourceLinked="1"/>
        <c:majorTickMark val="none"/>
        <c:minorTickMark val="none"/>
        <c:tickLblPos val="none"/>
        <c:crossAx val="83845120"/>
        <c:crosses val="autoZero"/>
        <c:auto val="1"/>
        <c:lblOffset val="100"/>
        <c:baseTimeUnit val="years"/>
      </c:dateAx>
      <c:valAx>
        <c:axId val="8384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84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668.42</c:v>
                </c:pt>
                <c:pt idx="1">
                  <c:v>237.51</c:v>
                </c:pt>
                <c:pt idx="2">
                  <c:v>569.78</c:v>
                </c:pt>
                <c:pt idx="3">
                  <c:v>125.11</c:v>
                </c:pt>
                <c:pt idx="4">
                  <c:v>1013.72</c:v>
                </c:pt>
              </c:numCache>
            </c:numRef>
          </c:val>
        </c:ser>
        <c:dLbls>
          <c:showLegendKey val="0"/>
          <c:showVal val="0"/>
          <c:showCatName val="0"/>
          <c:showSerName val="0"/>
          <c:showPercent val="0"/>
          <c:showBubbleSize val="0"/>
        </c:dLbls>
        <c:gapWidth val="150"/>
        <c:axId val="83875328"/>
        <c:axId val="8387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83875328"/>
        <c:axId val="83877248"/>
      </c:lineChart>
      <c:dateAx>
        <c:axId val="83875328"/>
        <c:scaling>
          <c:orientation val="minMax"/>
        </c:scaling>
        <c:delete val="1"/>
        <c:axPos val="b"/>
        <c:numFmt formatCode="ge" sourceLinked="1"/>
        <c:majorTickMark val="none"/>
        <c:minorTickMark val="none"/>
        <c:tickLblPos val="none"/>
        <c:crossAx val="83877248"/>
        <c:crosses val="autoZero"/>
        <c:auto val="1"/>
        <c:lblOffset val="100"/>
        <c:baseTimeUnit val="years"/>
      </c:dateAx>
      <c:valAx>
        <c:axId val="8387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87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67.540000000000006</c:v>
                </c:pt>
                <c:pt idx="1">
                  <c:v>63.51</c:v>
                </c:pt>
                <c:pt idx="2">
                  <c:v>65.06</c:v>
                </c:pt>
                <c:pt idx="3">
                  <c:v>94.52</c:v>
                </c:pt>
                <c:pt idx="4">
                  <c:v>59.1</c:v>
                </c:pt>
              </c:numCache>
            </c:numRef>
          </c:val>
        </c:ser>
        <c:dLbls>
          <c:showLegendKey val="0"/>
          <c:showVal val="0"/>
          <c:showCatName val="0"/>
          <c:showSerName val="0"/>
          <c:showPercent val="0"/>
          <c:showBubbleSize val="0"/>
        </c:dLbls>
        <c:gapWidth val="150"/>
        <c:axId val="84243584"/>
        <c:axId val="8424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84243584"/>
        <c:axId val="84245504"/>
      </c:lineChart>
      <c:dateAx>
        <c:axId val="84243584"/>
        <c:scaling>
          <c:orientation val="minMax"/>
        </c:scaling>
        <c:delete val="1"/>
        <c:axPos val="b"/>
        <c:numFmt formatCode="ge" sourceLinked="1"/>
        <c:majorTickMark val="none"/>
        <c:minorTickMark val="none"/>
        <c:tickLblPos val="none"/>
        <c:crossAx val="84245504"/>
        <c:crosses val="autoZero"/>
        <c:auto val="1"/>
        <c:lblOffset val="100"/>
        <c:baseTimeUnit val="years"/>
      </c:dateAx>
      <c:valAx>
        <c:axId val="8424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4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191.13</c:v>
                </c:pt>
                <c:pt idx="1">
                  <c:v>204.58</c:v>
                </c:pt>
                <c:pt idx="2">
                  <c:v>192.67</c:v>
                </c:pt>
                <c:pt idx="3">
                  <c:v>142.22999999999999</c:v>
                </c:pt>
                <c:pt idx="4">
                  <c:v>231.79</c:v>
                </c:pt>
              </c:numCache>
            </c:numRef>
          </c:val>
        </c:ser>
        <c:dLbls>
          <c:showLegendKey val="0"/>
          <c:showVal val="0"/>
          <c:showCatName val="0"/>
          <c:showSerName val="0"/>
          <c:showPercent val="0"/>
          <c:showBubbleSize val="0"/>
        </c:dLbls>
        <c:gapWidth val="150"/>
        <c:axId val="84279680"/>
        <c:axId val="8428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84279680"/>
        <c:axId val="84281600"/>
      </c:lineChart>
      <c:dateAx>
        <c:axId val="84279680"/>
        <c:scaling>
          <c:orientation val="minMax"/>
        </c:scaling>
        <c:delete val="1"/>
        <c:axPos val="b"/>
        <c:numFmt formatCode="ge" sourceLinked="1"/>
        <c:majorTickMark val="none"/>
        <c:minorTickMark val="none"/>
        <c:tickLblPos val="none"/>
        <c:crossAx val="84281600"/>
        <c:crosses val="autoZero"/>
        <c:auto val="1"/>
        <c:lblOffset val="100"/>
        <c:baseTimeUnit val="years"/>
      </c:dateAx>
      <c:valAx>
        <c:axId val="8428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美郷町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20646</v>
      </c>
      <c r="AM8" s="64"/>
      <c r="AN8" s="64"/>
      <c r="AO8" s="64"/>
      <c r="AP8" s="64"/>
      <c r="AQ8" s="64"/>
      <c r="AR8" s="64"/>
      <c r="AS8" s="64"/>
      <c r="AT8" s="63">
        <f>データ!S6</f>
        <v>168.34</v>
      </c>
      <c r="AU8" s="63"/>
      <c r="AV8" s="63"/>
      <c r="AW8" s="63"/>
      <c r="AX8" s="63"/>
      <c r="AY8" s="63"/>
      <c r="AZ8" s="63"/>
      <c r="BA8" s="63"/>
      <c r="BB8" s="63">
        <f>データ!T6</f>
        <v>122.64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20.16</v>
      </c>
      <c r="Q10" s="63"/>
      <c r="R10" s="63"/>
      <c r="S10" s="63"/>
      <c r="T10" s="63"/>
      <c r="U10" s="63"/>
      <c r="V10" s="63"/>
      <c r="W10" s="63">
        <f>データ!P6</f>
        <v>97.72</v>
      </c>
      <c r="X10" s="63"/>
      <c r="Y10" s="63"/>
      <c r="Z10" s="63"/>
      <c r="AA10" s="63"/>
      <c r="AB10" s="63"/>
      <c r="AC10" s="63"/>
      <c r="AD10" s="64">
        <f>データ!Q6</f>
        <v>2640</v>
      </c>
      <c r="AE10" s="64"/>
      <c r="AF10" s="64"/>
      <c r="AG10" s="64"/>
      <c r="AH10" s="64"/>
      <c r="AI10" s="64"/>
      <c r="AJ10" s="64"/>
      <c r="AK10" s="2"/>
      <c r="AL10" s="64">
        <f>データ!U6</f>
        <v>4133</v>
      </c>
      <c r="AM10" s="64"/>
      <c r="AN10" s="64"/>
      <c r="AO10" s="64"/>
      <c r="AP10" s="64"/>
      <c r="AQ10" s="64"/>
      <c r="AR10" s="64"/>
      <c r="AS10" s="64"/>
      <c r="AT10" s="63">
        <f>データ!V6</f>
        <v>3.02</v>
      </c>
      <c r="AU10" s="63"/>
      <c r="AV10" s="63"/>
      <c r="AW10" s="63"/>
      <c r="AX10" s="63"/>
      <c r="AY10" s="63"/>
      <c r="AZ10" s="63"/>
      <c r="BA10" s="63"/>
      <c r="BB10" s="63">
        <f>データ!W6</f>
        <v>1368.54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1" t="s">
        <v>109</v>
      </c>
      <c r="BM16" s="82"/>
      <c r="BN16" s="82"/>
      <c r="BO16" s="82"/>
      <c r="BP16" s="82"/>
      <c r="BQ16" s="82"/>
      <c r="BR16" s="82"/>
      <c r="BS16" s="82"/>
      <c r="BT16" s="82"/>
      <c r="BU16" s="82"/>
      <c r="BV16" s="82"/>
      <c r="BW16" s="82"/>
      <c r="BX16" s="82"/>
      <c r="BY16" s="82"/>
      <c r="BZ16" s="8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1"/>
      <c r="BM17" s="82"/>
      <c r="BN17" s="82"/>
      <c r="BO17" s="82"/>
      <c r="BP17" s="82"/>
      <c r="BQ17" s="82"/>
      <c r="BR17" s="82"/>
      <c r="BS17" s="82"/>
      <c r="BT17" s="82"/>
      <c r="BU17" s="82"/>
      <c r="BV17" s="82"/>
      <c r="BW17" s="82"/>
      <c r="BX17" s="82"/>
      <c r="BY17" s="82"/>
      <c r="BZ17" s="8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1"/>
      <c r="BM18" s="82"/>
      <c r="BN18" s="82"/>
      <c r="BO18" s="82"/>
      <c r="BP18" s="82"/>
      <c r="BQ18" s="82"/>
      <c r="BR18" s="82"/>
      <c r="BS18" s="82"/>
      <c r="BT18" s="82"/>
      <c r="BU18" s="82"/>
      <c r="BV18" s="82"/>
      <c r="BW18" s="82"/>
      <c r="BX18" s="82"/>
      <c r="BY18" s="82"/>
      <c r="BZ18" s="8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1"/>
      <c r="BM19" s="82"/>
      <c r="BN19" s="82"/>
      <c r="BO19" s="82"/>
      <c r="BP19" s="82"/>
      <c r="BQ19" s="82"/>
      <c r="BR19" s="82"/>
      <c r="BS19" s="82"/>
      <c r="BT19" s="82"/>
      <c r="BU19" s="82"/>
      <c r="BV19" s="82"/>
      <c r="BW19" s="82"/>
      <c r="BX19" s="82"/>
      <c r="BY19" s="82"/>
      <c r="BZ19" s="8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1"/>
      <c r="BM20" s="82"/>
      <c r="BN20" s="82"/>
      <c r="BO20" s="82"/>
      <c r="BP20" s="82"/>
      <c r="BQ20" s="82"/>
      <c r="BR20" s="82"/>
      <c r="BS20" s="82"/>
      <c r="BT20" s="82"/>
      <c r="BU20" s="82"/>
      <c r="BV20" s="82"/>
      <c r="BW20" s="82"/>
      <c r="BX20" s="82"/>
      <c r="BY20" s="82"/>
      <c r="BZ20" s="8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1"/>
      <c r="BM21" s="82"/>
      <c r="BN21" s="82"/>
      <c r="BO21" s="82"/>
      <c r="BP21" s="82"/>
      <c r="BQ21" s="82"/>
      <c r="BR21" s="82"/>
      <c r="BS21" s="82"/>
      <c r="BT21" s="82"/>
      <c r="BU21" s="82"/>
      <c r="BV21" s="82"/>
      <c r="BW21" s="82"/>
      <c r="BX21" s="82"/>
      <c r="BY21" s="82"/>
      <c r="BZ21" s="8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1"/>
      <c r="BM22" s="82"/>
      <c r="BN22" s="82"/>
      <c r="BO22" s="82"/>
      <c r="BP22" s="82"/>
      <c r="BQ22" s="82"/>
      <c r="BR22" s="82"/>
      <c r="BS22" s="82"/>
      <c r="BT22" s="82"/>
      <c r="BU22" s="82"/>
      <c r="BV22" s="82"/>
      <c r="BW22" s="82"/>
      <c r="BX22" s="82"/>
      <c r="BY22" s="82"/>
      <c r="BZ22" s="8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1"/>
      <c r="BM23" s="82"/>
      <c r="BN23" s="82"/>
      <c r="BO23" s="82"/>
      <c r="BP23" s="82"/>
      <c r="BQ23" s="82"/>
      <c r="BR23" s="82"/>
      <c r="BS23" s="82"/>
      <c r="BT23" s="82"/>
      <c r="BU23" s="82"/>
      <c r="BV23" s="82"/>
      <c r="BW23" s="82"/>
      <c r="BX23" s="82"/>
      <c r="BY23" s="82"/>
      <c r="BZ23" s="8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1"/>
      <c r="BM24" s="82"/>
      <c r="BN24" s="82"/>
      <c r="BO24" s="82"/>
      <c r="BP24" s="82"/>
      <c r="BQ24" s="82"/>
      <c r="BR24" s="82"/>
      <c r="BS24" s="82"/>
      <c r="BT24" s="82"/>
      <c r="BU24" s="82"/>
      <c r="BV24" s="82"/>
      <c r="BW24" s="82"/>
      <c r="BX24" s="82"/>
      <c r="BY24" s="82"/>
      <c r="BZ24" s="8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1"/>
      <c r="BM25" s="82"/>
      <c r="BN25" s="82"/>
      <c r="BO25" s="82"/>
      <c r="BP25" s="82"/>
      <c r="BQ25" s="82"/>
      <c r="BR25" s="82"/>
      <c r="BS25" s="82"/>
      <c r="BT25" s="82"/>
      <c r="BU25" s="82"/>
      <c r="BV25" s="82"/>
      <c r="BW25" s="82"/>
      <c r="BX25" s="82"/>
      <c r="BY25" s="82"/>
      <c r="BZ25" s="8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1"/>
      <c r="BM26" s="82"/>
      <c r="BN26" s="82"/>
      <c r="BO26" s="82"/>
      <c r="BP26" s="82"/>
      <c r="BQ26" s="82"/>
      <c r="BR26" s="82"/>
      <c r="BS26" s="82"/>
      <c r="BT26" s="82"/>
      <c r="BU26" s="82"/>
      <c r="BV26" s="82"/>
      <c r="BW26" s="82"/>
      <c r="BX26" s="82"/>
      <c r="BY26" s="82"/>
      <c r="BZ26" s="8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1"/>
      <c r="BM27" s="82"/>
      <c r="BN27" s="82"/>
      <c r="BO27" s="82"/>
      <c r="BP27" s="82"/>
      <c r="BQ27" s="82"/>
      <c r="BR27" s="82"/>
      <c r="BS27" s="82"/>
      <c r="BT27" s="82"/>
      <c r="BU27" s="82"/>
      <c r="BV27" s="82"/>
      <c r="BW27" s="82"/>
      <c r="BX27" s="82"/>
      <c r="BY27" s="82"/>
      <c r="BZ27" s="8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1"/>
      <c r="BM28" s="82"/>
      <c r="BN28" s="82"/>
      <c r="BO28" s="82"/>
      <c r="BP28" s="82"/>
      <c r="BQ28" s="82"/>
      <c r="BR28" s="82"/>
      <c r="BS28" s="82"/>
      <c r="BT28" s="82"/>
      <c r="BU28" s="82"/>
      <c r="BV28" s="82"/>
      <c r="BW28" s="82"/>
      <c r="BX28" s="82"/>
      <c r="BY28" s="82"/>
      <c r="BZ28" s="8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1"/>
      <c r="BM29" s="82"/>
      <c r="BN29" s="82"/>
      <c r="BO29" s="82"/>
      <c r="BP29" s="82"/>
      <c r="BQ29" s="82"/>
      <c r="BR29" s="82"/>
      <c r="BS29" s="82"/>
      <c r="BT29" s="82"/>
      <c r="BU29" s="82"/>
      <c r="BV29" s="82"/>
      <c r="BW29" s="82"/>
      <c r="BX29" s="82"/>
      <c r="BY29" s="82"/>
      <c r="BZ29" s="8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1"/>
      <c r="BM30" s="82"/>
      <c r="BN30" s="82"/>
      <c r="BO30" s="82"/>
      <c r="BP30" s="82"/>
      <c r="BQ30" s="82"/>
      <c r="BR30" s="82"/>
      <c r="BS30" s="82"/>
      <c r="BT30" s="82"/>
      <c r="BU30" s="82"/>
      <c r="BV30" s="82"/>
      <c r="BW30" s="82"/>
      <c r="BX30" s="82"/>
      <c r="BY30" s="82"/>
      <c r="BZ30" s="8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1"/>
      <c r="BM31" s="82"/>
      <c r="BN31" s="82"/>
      <c r="BO31" s="82"/>
      <c r="BP31" s="82"/>
      <c r="BQ31" s="82"/>
      <c r="BR31" s="82"/>
      <c r="BS31" s="82"/>
      <c r="BT31" s="82"/>
      <c r="BU31" s="82"/>
      <c r="BV31" s="82"/>
      <c r="BW31" s="82"/>
      <c r="BX31" s="82"/>
      <c r="BY31" s="82"/>
      <c r="BZ31" s="8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1"/>
      <c r="BM32" s="82"/>
      <c r="BN32" s="82"/>
      <c r="BO32" s="82"/>
      <c r="BP32" s="82"/>
      <c r="BQ32" s="82"/>
      <c r="BR32" s="82"/>
      <c r="BS32" s="82"/>
      <c r="BT32" s="82"/>
      <c r="BU32" s="82"/>
      <c r="BV32" s="82"/>
      <c r="BW32" s="82"/>
      <c r="BX32" s="82"/>
      <c r="BY32" s="82"/>
      <c r="BZ32" s="8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1"/>
      <c r="BM33" s="82"/>
      <c r="BN33" s="82"/>
      <c r="BO33" s="82"/>
      <c r="BP33" s="82"/>
      <c r="BQ33" s="82"/>
      <c r="BR33" s="82"/>
      <c r="BS33" s="82"/>
      <c r="BT33" s="82"/>
      <c r="BU33" s="82"/>
      <c r="BV33" s="82"/>
      <c r="BW33" s="82"/>
      <c r="BX33" s="82"/>
      <c r="BY33" s="82"/>
      <c r="BZ33" s="8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81"/>
      <c r="BM34" s="82"/>
      <c r="BN34" s="82"/>
      <c r="BO34" s="82"/>
      <c r="BP34" s="82"/>
      <c r="BQ34" s="82"/>
      <c r="BR34" s="82"/>
      <c r="BS34" s="82"/>
      <c r="BT34" s="82"/>
      <c r="BU34" s="82"/>
      <c r="BV34" s="82"/>
      <c r="BW34" s="82"/>
      <c r="BX34" s="82"/>
      <c r="BY34" s="82"/>
      <c r="BZ34" s="8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81"/>
      <c r="BM35" s="82"/>
      <c r="BN35" s="82"/>
      <c r="BO35" s="82"/>
      <c r="BP35" s="82"/>
      <c r="BQ35" s="82"/>
      <c r="BR35" s="82"/>
      <c r="BS35" s="82"/>
      <c r="BT35" s="82"/>
      <c r="BU35" s="82"/>
      <c r="BV35" s="82"/>
      <c r="BW35" s="82"/>
      <c r="BX35" s="82"/>
      <c r="BY35" s="82"/>
      <c r="BZ35" s="8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1"/>
      <c r="BM36" s="82"/>
      <c r="BN36" s="82"/>
      <c r="BO36" s="82"/>
      <c r="BP36" s="82"/>
      <c r="BQ36" s="82"/>
      <c r="BR36" s="82"/>
      <c r="BS36" s="82"/>
      <c r="BT36" s="82"/>
      <c r="BU36" s="82"/>
      <c r="BV36" s="82"/>
      <c r="BW36" s="82"/>
      <c r="BX36" s="82"/>
      <c r="BY36" s="82"/>
      <c r="BZ36" s="8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1"/>
      <c r="BM37" s="82"/>
      <c r="BN37" s="82"/>
      <c r="BO37" s="82"/>
      <c r="BP37" s="82"/>
      <c r="BQ37" s="82"/>
      <c r="BR37" s="82"/>
      <c r="BS37" s="82"/>
      <c r="BT37" s="82"/>
      <c r="BU37" s="82"/>
      <c r="BV37" s="82"/>
      <c r="BW37" s="82"/>
      <c r="BX37" s="82"/>
      <c r="BY37" s="82"/>
      <c r="BZ37" s="8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1"/>
      <c r="BM38" s="82"/>
      <c r="BN38" s="82"/>
      <c r="BO38" s="82"/>
      <c r="BP38" s="82"/>
      <c r="BQ38" s="82"/>
      <c r="BR38" s="82"/>
      <c r="BS38" s="82"/>
      <c r="BT38" s="82"/>
      <c r="BU38" s="82"/>
      <c r="BV38" s="82"/>
      <c r="BW38" s="82"/>
      <c r="BX38" s="82"/>
      <c r="BY38" s="82"/>
      <c r="BZ38" s="8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1"/>
      <c r="BM39" s="82"/>
      <c r="BN39" s="82"/>
      <c r="BO39" s="82"/>
      <c r="BP39" s="82"/>
      <c r="BQ39" s="82"/>
      <c r="BR39" s="82"/>
      <c r="BS39" s="82"/>
      <c r="BT39" s="82"/>
      <c r="BU39" s="82"/>
      <c r="BV39" s="82"/>
      <c r="BW39" s="82"/>
      <c r="BX39" s="82"/>
      <c r="BY39" s="82"/>
      <c r="BZ39" s="8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1"/>
      <c r="BM40" s="82"/>
      <c r="BN40" s="82"/>
      <c r="BO40" s="82"/>
      <c r="BP40" s="82"/>
      <c r="BQ40" s="82"/>
      <c r="BR40" s="82"/>
      <c r="BS40" s="82"/>
      <c r="BT40" s="82"/>
      <c r="BU40" s="82"/>
      <c r="BV40" s="82"/>
      <c r="BW40" s="82"/>
      <c r="BX40" s="82"/>
      <c r="BY40" s="82"/>
      <c r="BZ40" s="8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1"/>
      <c r="BM41" s="82"/>
      <c r="BN41" s="82"/>
      <c r="BO41" s="82"/>
      <c r="BP41" s="82"/>
      <c r="BQ41" s="82"/>
      <c r="BR41" s="82"/>
      <c r="BS41" s="82"/>
      <c r="BT41" s="82"/>
      <c r="BU41" s="82"/>
      <c r="BV41" s="82"/>
      <c r="BW41" s="82"/>
      <c r="BX41" s="82"/>
      <c r="BY41" s="82"/>
      <c r="BZ41" s="8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1"/>
      <c r="BM42" s="82"/>
      <c r="BN42" s="82"/>
      <c r="BO42" s="82"/>
      <c r="BP42" s="82"/>
      <c r="BQ42" s="82"/>
      <c r="BR42" s="82"/>
      <c r="BS42" s="82"/>
      <c r="BT42" s="82"/>
      <c r="BU42" s="82"/>
      <c r="BV42" s="82"/>
      <c r="BW42" s="82"/>
      <c r="BX42" s="82"/>
      <c r="BY42" s="82"/>
      <c r="BZ42" s="8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1"/>
      <c r="BM43" s="82"/>
      <c r="BN43" s="82"/>
      <c r="BO43" s="82"/>
      <c r="BP43" s="82"/>
      <c r="BQ43" s="82"/>
      <c r="BR43" s="82"/>
      <c r="BS43" s="82"/>
      <c r="BT43" s="82"/>
      <c r="BU43" s="82"/>
      <c r="BV43" s="82"/>
      <c r="BW43" s="82"/>
      <c r="BX43" s="82"/>
      <c r="BY43" s="82"/>
      <c r="BZ43" s="8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54348</v>
      </c>
      <c r="D6" s="31">
        <f t="shared" si="3"/>
        <v>47</v>
      </c>
      <c r="E6" s="31">
        <f t="shared" si="3"/>
        <v>17</v>
      </c>
      <c r="F6" s="31">
        <f t="shared" si="3"/>
        <v>5</v>
      </c>
      <c r="G6" s="31">
        <f t="shared" si="3"/>
        <v>0</v>
      </c>
      <c r="H6" s="31" t="str">
        <f t="shared" si="3"/>
        <v>秋田県　美郷町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20.16</v>
      </c>
      <c r="P6" s="32">
        <f t="shared" si="3"/>
        <v>97.72</v>
      </c>
      <c r="Q6" s="32">
        <f t="shared" si="3"/>
        <v>2640</v>
      </c>
      <c r="R6" s="32">
        <f t="shared" si="3"/>
        <v>20646</v>
      </c>
      <c r="S6" s="32">
        <f t="shared" si="3"/>
        <v>168.34</v>
      </c>
      <c r="T6" s="32">
        <f t="shared" si="3"/>
        <v>122.64</v>
      </c>
      <c r="U6" s="32">
        <f t="shared" si="3"/>
        <v>4133</v>
      </c>
      <c r="V6" s="32">
        <f t="shared" si="3"/>
        <v>3.02</v>
      </c>
      <c r="W6" s="32">
        <f t="shared" si="3"/>
        <v>1368.54</v>
      </c>
      <c r="X6" s="33">
        <f>IF(X7="",NA(),X7)</f>
        <v>62.55</v>
      </c>
      <c r="Y6" s="33">
        <f t="shared" ref="Y6:AG6" si="4">IF(Y7="",NA(),Y7)</f>
        <v>71.42</v>
      </c>
      <c r="Z6" s="33">
        <f t="shared" si="4"/>
        <v>61.17</v>
      </c>
      <c r="AA6" s="33">
        <f t="shared" si="4"/>
        <v>58.79</v>
      </c>
      <c r="AB6" s="33">
        <f t="shared" si="4"/>
        <v>57.33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668.42</v>
      </c>
      <c r="BF6" s="33">
        <f t="shared" ref="BF6:BN6" si="7">IF(BF7="",NA(),BF7)</f>
        <v>237.51</v>
      </c>
      <c r="BG6" s="33">
        <f t="shared" si="7"/>
        <v>569.78</v>
      </c>
      <c r="BH6" s="33">
        <f t="shared" si="7"/>
        <v>125.11</v>
      </c>
      <c r="BI6" s="33">
        <f t="shared" si="7"/>
        <v>1013.72</v>
      </c>
      <c r="BJ6" s="33">
        <f t="shared" si="7"/>
        <v>1239.2</v>
      </c>
      <c r="BK6" s="33">
        <f t="shared" si="7"/>
        <v>1197.82</v>
      </c>
      <c r="BL6" s="33">
        <f t="shared" si="7"/>
        <v>1126.77</v>
      </c>
      <c r="BM6" s="33">
        <f t="shared" si="7"/>
        <v>1044.8</v>
      </c>
      <c r="BN6" s="33">
        <f t="shared" si="7"/>
        <v>1081.8</v>
      </c>
      <c r="BO6" s="32" t="str">
        <f>IF(BO7="","",IF(BO7="-","【-】","【"&amp;SUBSTITUTE(TEXT(BO7,"#,##0.00"),"-","△")&amp;"】"))</f>
        <v>【1,015.77】</v>
      </c>
      <c r="BP6" s="33">
        <f>IF(BP7="",NA(),BP7)</f>
        <v>67.540000000000006</v>
      </c>
      <c r="BQ6" s="33">
        <f t="shared" ref="BQ6:BY6" si="8">IF(BQ7="",NA(),BQ7)</f>
        <v>63.51</v>
      </c>
      <c r="BR6" s="33">
        <f t="shared" si="8"/>
        <v>65.06</v>
      </c>
      <c r="BS6" s="33">
        <f t="shared" si="8"/>
        <v>94.52</v>
      </c>
      <c r="BT6" s="33">
        <f t="shared" si="8"/>
        <v>59.1</v>
      </c>
      <c r="BU6" s="33">
        <f t="shared" si="8"/>
        <v>51.56</v>
      </c>
      <c r="BV6" s="33">
        <f t="shared" si="8"/>
        <v>51.03</v>
      </c>
      <c r="BW6" s="33">
        <f t="shared" si="8"/>
        <v>50.9</v>
      </c>
      <c r="BX6" s="33">
        <f t="shared" si="8"/>
        <v>50.82</v>
      </c>
      <c r="BY6" s="33">
        <f t="shared" si="8"/>
        <v>52.19</v>
      </c>
      <c r="BZ6" s="32" t="str">
        <f>IF(BZ7="","",IF(BZ7="-","【-】","【"&amp;SUBSTITUTE(TEXT(BZ7,"#,##0.00"),"-","△")&amp;"】"))</f>
        <v>【52.78】</v>
      </c>
      <c r="CA6" s="33">
        <f>IF(CA7="",NA(),CA7)</f>
        <v>191.13</v>
      </c>
      <c r="CB6" s="33">
        <f t="shared" ref="CB6:CJ6" si="9">IF(CB7="",NA(),CB7)</f>
        <v>204.58</v>
      </c>
      <c r="CC6" s="33">
        <f t="shared" si="9"/>
        <v>192.67</v>
      </c>
      <c r="CD6" s="33">
        <f t="shared" si="9"/>
        <v>142.22999999999999</v>
      </c>
      <c r="CE6" s="33">
        <f t="shared" si="9"/>
        <v>231.79</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60.67</v>
      </c>
      <c r="CM6" s="33">
        <f t="shared" ref="CM6:CU6" si="10">IF(CM7="",NA(),CM7)</f>
        <v>62.82</v>
      </c>
      <c r="CN6" s="33">
        <f t="shared" si="10"/>
        <v>59.45</v>
      </c>
      <c r="CO6" s="33">
        <f t="shared" si="10"/>
        <v>58.09</v>
      </c>
      <c r="CP6" s="33">
        <f t="shared" si="10"/>
        <v>46.88</v>
      </c>
      <c r="CQ6" s="33">
        <f t="shared" si="10"/>
        <v>55.2</v>
      </c>
      <c r="CR6" s="33">
        <f t="shared" si="10"/>
        <v>54.74</v>
      </c>
      <c r="CS6" s="33">
        <f t="shared" si="10"/>
        <v>53.78</v>
      </c>
      <c r="CT6" s="33">
        <f t="shared" si="10"/>
        <v>53.24</v>
      </c>
      <c r="CU6" s="33">
        <f t="shared" si="10"/>
        <v>52.31</v>
      </c>
      <c r="CV6" s="32" t="str">
        <f>IF(CV7="","",IF(CV7="-","【-】","【"&amp;SUBSTITUTE(TEXT(CV7,"#,##0.00"),"-","△")&amp;"】"))</f>
        <v>【52.74】</v>
      </c>
      <c r="CW6" s="33">
        <f>IF(CW7="",NA(),CW7)</f>
        <v>92.55</v>
      </c>
      <c r="CX6" s="33">
        <f t="shared" ref="CX6:DF6" si="11">IF(CX7="",NA(),CX7)</f>
        <v>93.21</v>
      </c>
      <c r="CY6" s="33">
        <f t="shared" si="11"/>
        <v>93.54</v>
      </c>
      <c r="CZ6" s="33">
        <f t="shared" si="11"/>
        <v>94.78</v>
      </c>
      <c r="DA6" s="33">
        <f t="shared" si="11"/>
        <v>93.25</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54348</v>
      </c>
      <c r="D7" s="35">
        <v>47</v>
      </c>
      <c r="E7" s="35">
        <v>17</v>
      </c>
      <c r="F7" s="35">
        <v>5</v>
      </c>
      <c r="G7" s="35">
        <v>0</v>
      </c>
      <c r="H7" s="35" t="s">
        <v>96</v>
      </c>
      <c r="I7" s="35" t="s">
        <v>97</v>
      </c>
      <c r="J7" s="35" t="s">
        <v>98</v>
      </c>
      <c r="K7" s="35" t="s">
        <v>99</v>
      </c>
      <c r="L7" s="35" t="s">
        <v>100</v>
      </c>
      <c r="M7" s="36" t="s">
        <v>101</v>
      </c>
      <c r="N7" s="36" t="s">
        <v>102</v>
      </c>
      <c r="O7" s="36">
        <v>20.16</v>
      </c>
      <c r="P7" s="36">
        <v>97.72</v>
      </c>
      <c r="Q7" s="36">
        <v>2640</v>
      </c>
      <c r="R7" s="36">
        <v>20646</v>
      </c>
      <c r="S7" s="36">
        <v>168.34</v>
      </c>
      <c r="T7" s="36">
        <v>122.64</v>
      </c>
      <c r="U7" s="36">
        <v>4133</v>
      </c>
      <c r="V7" s="36">
        <v>3.02</v>
      </c>
      <c r="W7" s="36">
        <v>1368.54</v>
      </c>
      <c r="X7" s="36">
        <v>62.55</v>
      </c>
      <c r="Y7" s="36">
        <v>71.42</v>
      </c>
      <c r="Z7" s="36">
        <v>61.17</v>
      </c>
      <c r="AA7" s="36">
        <v>58.79</v>
      </c>
      <c r="AB7" s="36">
        <v>57.33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668.42</v>
      </c>
      <c r="BF7" s="36">
        <v>237.51</v>
      </c>
      <c r="BG7" s="36">
        <v>569.78</v>
      </c>
      <c r="BH7" s="36">
        <v>125.11</v>
      </c>
      <c r="BI7" s="36">
        <v>1013.72</v>
      </c>
      <c r="BJ7" s="36">
        <v>1239.2</v>
      </c>
      <c r="BK7" s="36">
        <v>1197.82</v>
      </c>
      <c r="BL7" s="36">
        <v>1126.77</v>
      </c>
      <c r="BM7" s="36">
        <v>1044.8</v>
      </c>
      <c r="BN7" s="36">
        <v>1081.8</v>
      </c>
      <c r="BO7" s="36">
        <v>1015.77</v>
      </c>
      <c r="BP7" s="36">
        <v>67.540000000000006</v>
      </c>
      <c r="BQ7" s="36">
        <v>63.51</v>
      </c>
      <c r="BR7" s="36">
        <v>65.06</v>
      </c>
      <c r="BS7" s="36">
        <v>94.52</v>
      </c>
      <c r="BT7" s="36">
        <v>59.1</v>
      </c>
      <c r="BU7" s="36">
        <v>51.56</v>
      </c>
      <c r="BV7" s="36">
        <v>51.03</v>
      </c>
      <c r="BW7" s="36">
        <v>50.9</v>
      </c>
      <c r="BX7" s="36">
        <v>50.82</v>
      </c>
      <c r="BY7" s="36">
        <v>52.19</v>
      </c>
      <c r="BZ7" s="36">
        <v>52.78</v>
      </c>
      <c r="CA7" s="36">
        <v>191.13</v>
      </c>
      <c r="CB7" s="36">
        <v>204.58</v>
      </c>
      <c r="CC7" s="36">
        <v>192.67</v>
      </c>
      <c r="CD7" s="36">
        <v>142.22999999999999</v>
      </c>
      <c r="CE7" s="36">
        <v>231.79</v>
      </c>
      <c r="CF7" s="36">
        <v>283.26</v>
      </c>
      <c r="CG7" s="36">
        <v>289.60000000000002</v>
      </c>
      <c r="CH7" s="36">
        <v>293.27</v>
      </c>
      <c r="CI7" s="36">
        <v>300.52</v>
      </c>
      <c r="CJ7" s="36">
        <v>296.14</v>
      </c>
      <c r="CK7" s="36">
        <v>289.81</v>
      </c>
      <c r="CL7" s="36">
        <v>60.67</v>
      </c>
      <c r="CM7" s="36">
        <v>62.82</v>
      </c>
      <c r="CN7" s="36">
        <v>59.45</v>
      </c>
      <c r="CO7" s="36">
        <v>58.09</v>
      </c>
      <c r="CP7" s="36">
        <v>46.88</v>
      </c>
      <c r="CQ7" s="36">
        <v>55.2</v>
      </c>
      <c r="CR7" s="36">
        <v>54.74</v>
      </c>
      <c r="CS7" s="36">
        <v>53.78</v>
      </c>
      <c r="CT7" s="36">
        <v>53.24</v>
      </c>
      <c r="CU7" s="36">
        <v>52.31</v>
      </c>
      <c r="CV7" s="36">
        <v>52.74</v>
      </c>
      <c r="CW7" s="36">
        <v>92.55</v>
      </c>
      <c r="CX7" s="36">
        <v>93.21</v>
      </c>
      <c r="CY7" s="36">
        <v>93.54</v>
      </c>
      <c r="CZ7" s="36">
        <v>94.78</v>
      </c>
      <c r="DA7" s="36">
        <v>93.25</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2017-02-08T03:07:02Z</dcterms:created>
  <dcterms:modified xsi:type="dcterms:W3CDTF">2017-02-14T23:36:27Z</dcterms:modified>
</cp:coreProperties>
</file>